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Business\A4B\Tools for Young Adults\"/>
    </mc:Choice>
  </mc:AlternateContent>
  <xr:revisionPtr revIDLastSave="0" documentId="13_ncr:1_{388AA36F-A7BB-48AF-A0AD-BD0449000E04}" xr6:coauthVersionLast="47" xr6:coauthVersionMax="47" xr10:uidLastSave="{00000000-0000-0000-0000-000000000000}"/>
  <bookViews>
    <workbookView xWindow="390" yWindow="390" windowWidth="15375" windowHeight="7875" activeTab="3" xr2:uid="{2A6DE3C8-948F-48B1-906A-B2E2FAB4EDA8}"/>
  </bookViews>
  <sheets>
    <sheet name="Read Me First" sheetId="4" r:id="rId1"/>
    <sheet name="Income and Expenditure" sheetId="1" r:id="rId2"/>
    <sheet name="Budget" sheetId="2" r:id="rId3"/>
    <sheet name="Summary" sheetId="3" r:id="rId4"/>
  </sheets>
  <definedNames>
    <definedName name="_xlnm.Print_Area" localSheetId="2">Budget!$B$1:$I$26</definedName>
    <definedName name="_xlnm.Print_Area" localSheetId="1">'Income and Expenditure'!$B$1:$L$22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0" i="2"/>
  <c r="C10" i="2"/>
  <c r="E19" i="2"/>
  <c r="F19" i="2"/>
  <c r="E16" i="2"/>
  <c r="F16" i="2"/>
  <c r="E17" i="2"/>
  <c r="F17" i="2"/>
  <c r="E18" i="2"/>
  <c r="F18" i="2"/>
  <c r="E12" i="2"/>
  <c r="F12" i="2"/>
  <c r="E13" i="2"/>
  <c r="F13" i="2"/>
  <c r="E14" i="2"/>
  <c r="F14" i="2"/>
  <c r="E15" i="2"/>
  <c r="F15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I7" i="2"/>
  <c r="K7" i="2" s="1"/>
  <c r="H7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E8" i="2"/>
  <c r="F8" i="2"/>
  <c r="E9" i="2"/>
  <c r="F9" i="2"/>
  <c r="E10" i="2"/>
  <c r="F10" i="2"/>
  <c r="E11" i="2"/>
  <c r="F11" i="2"/>
  <c r="F7" i="2"/>
  <c r="E7" i="2"/>
  <c r="C8" i="2"/>
  <c r="C9" i="2"/>
  <c r="C11" i="2"/>
  <c r="C12" i="2"/>
  <c r="C13" i="2"/>
  <c r="C7" i="2"/>
  <c r="B8" i="2"/>
  <c r="B9" i="2"/>
  <c r="B11" i="2"/>
  <c r="B12" i="2"/>
  <c r="B13" i="2"/>
  <c r="B7" i="2"/>
  <c r="K8" i="2" l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I2" i="2"/>
  <c r="C11" i="3" s="1"/>
  <c r="F2" i="2"/>
  <c r="C5" i="3" s="1"/>
  <c r="C2" i="2"/>
  <c r="C3" i="3" s="1"/>
  <c r="C9" i="3" l="1"/>
  <c r="B7" i="3" s="1"/>
  <c r="F4" i="2"/>
  <c r="E4" i="2" s="1"/>
  <c r="B9" i="3" l="1"/>
  <c r="I4" i="2"/>
  <c r="H4" i="2" s="1"/>
  <c r="C13" i="3" l="1"/>
</calcChain>
</file>

<file path=xl/sharedStrings.xml><?xml version="1.0" encoding="utf-8"?>
<sst xmlns="http://schemas.openxmlformats.org/spreadsheetml/2006/main" count="50" uniqueCount="49">
  <si>
    <t>List your sources of Income and how much received:</t>
  </si>
  <si>
    <t>Cell phone</t>
  </si>
  <si>
    <t>Electricity</t>
  </si>
  <si>
    <t>Water</t>
  </si>
  <si>
    <t>Gas</t>
  </si>
  <si>
    <t>Car note</t>
  </si>
  <si>
    <t>Insurance</t>
  </si>
  <si>
    <t>Salary</t>
  </si>
  <si>
    <t>Stipends</t>
  </si>
  <si>
    <t>Investments</t>
  </si>
  <si>
    <t>Income</t>
  </si>
  <si>
    <t>Expenditure</t>
  </si>
  <si>
    <t>Miscellaneous</t>
  </si>
  <si>
    <t>Subscriptions</t>
  </si>
  <si>
    <t>Cable</t>
  </si>
  <si>
    <t>Internet</t>
  </si>
  <si>
    <t>Total Income</t>
  </si>
  <si>
    <t>Rent</t>
  </si>
  <si>
    <t>MUST PAY BILLS</t>
  </si>
  <si>
    <t>OPTIONAL BILLS</t>
  </si>
  <si>
    <t>Gym membership</t>
  </si>
  <si>
    <t>Grocery</t>
  </si>
  <si>
    <t>List your optional bills and estimated amounts from smallest to largest:</t>
  </si>
  <si>
    <t>Total Optional Expenses:</t>
  </si>
  <si>
    <t>Total Must-pay Bills:</t>
  </si>
  <si>
    <t>List your must-pay bills and estimated amount in order of importance:</t>
  </si>
  <si>
    <t>MY BUDGET SUMMARY</t>
  </si>
  <si>
    <t>My total income is:</t>
  </si>
  <si>
    <t>My total must-pay bills equal:</t>
  </si>
  <si>
    <t>Student Loan</t>
  </si>
  <si>
    <t>Savings</t>
  </si>
  <si>
    <t>Allowance</t>
  </si>
  <si>
    <t>Step 1</t>
  </si>
  <si>
    <t>- List your sources of income. Your sources of income include salary received from job(s), stipends received from sponsors/ scholarships, dividends received from investments etc.</t>
  </si>
  <si>
    <t>Step 2</t>
  </si>
  <si>
    <t>- List all your "must pay" bills and estimated amounts. Since these are must-pay bills, it does not matter whether you list them in ascending or descending order per amount</t>
  </si>
  <si>
    <t>- Ensure all must-pay bills are listed so your budget summary can clearly identify if you are making sufficient income to cover your must-pay bills</t>
  </si>
  <si>
    <t>Step 3</t>
  </si>
  <si>
    <t>- List your optional bills in a ascending order i.e. the one with the lowest amount first and the one with the highest amount last.</t>
  </si>
  <si>
    <t>- Examples of must-pay bills and amounts currently shown in the "Icome and Expenditure" tab are place holders and may be updated to match your situation</t>
  </si>
  <si>
    <t>- Examples of income(s) and amounts currently shown in the "Icome and Expenditure" tab are place holders and may be updated to match your situation</t>
  </si>
  <si>
    <t>- Your Budget Summary will show you which optional bills you can afford if you do not have sufficient funds to cover all.</t>
  </si>
  <si>
    <t>- Examples of optional bills and amounts currently shown in the "Icome and Expenditure" tab are place holders and may be updated to match your situation</t>
  </si>
  <si>
    <t>Step 4</t>
  </si>
  <si>
    <t>- Click on the Budget tab to see your budget. The Budget is automatically created for you once you input all the items in the Income and Expenditure tab</t>
  </si>
  <si>
    <t>Step 5</t>
  </si>
  <si>
    <t>- Click on the Summary tab to see a summary of how your budget works. You will know whether or not you have sufficient money to cover all your bills.</t>
  </si>
  <si>
    <t xml:space="preserve">- List your intended Savings under must-pay bills. Anyamount left over </t>
  </si>
  <si>
    <t>The total of the Optional Bills I listed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</si>
</sst>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Lucida Calligraphy"/>
      <family val="4"/>
    </font>
    <font>
      <b/>
      <sz val="10"/>
      <color theme="1"/>
      <name val="Lucida Calligraphy"/>
      <family val="4"/>
    </font>
    <font>
      <b/>
      <sz val="10"/>
      <color rgb="FFFF0000"/>
      <name val="Lucida Calligraphy"/>
      <family val="4"/>
    </font>
    <font>
      <sz val="12"/>
      <color theme="1"/>
      <name val="Lucida Calligraphy"/>
      <family val="4"/>
    </font>
    <font>
      <u/>
      <sz val="12"/>
      <color theme="1"/>
      <name val="Lucida Calligraphy"/>
      <family val="4"/>
    </font>
    <font>
      <b/>
      <sz val="12"/>
      <color theme="1"/>
      <name val="Lucida Calligraphy"/>
      <family val="4"/>
    </font>
    <font>
      <sz val="12"/>
      <color rgb="FFFF0000"/>
      <name val="Lucida Calligraphy"/>
      <family val="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lightTrellis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4" fontId="0" fillId="0" borderId="7" xfId="1" applyFont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2" borderId="1" xfId="0" applyFill="1" applyBorder="1" applyAlignment="1">
      <alignment vertical="center"/>
    </xf>
    <xf numFmtId="44" fontId="2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44" fontId="2" fillId="0" borderId="6" xfId="1" applyFont="1" applyBorder="1" applyAlignment="1">
      <alignment vertical="center"/>
    </xf>
    <xf numFmtId="44" fontId="2" fillId="0" borderId="12" xfId="1" applyFont="1" applyBorder="1" applyAlignment="1">
      <alignment vertical="center"/>
    </xf>
    <xf numFmtId="0" fontId="0" fillId="0" borderId="1" xfId="0" applyBorder="1" applyProtection="1">
      <protection locked="0"/>
    </xf>
    <xf numFmtId="44" fontId="5" fillId="0" borderId="12" xfId="1" applyFont="1" applyBorder="1" applyAlignment="1">
      <alignment vertical="center"/>
    </xf>
    <xf numFmtId="44" fontId="5" fillId="0" borderId="3" xfId="1" applyFont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8" fillId="0" borderId="18" xfId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44" fontId="6" fillId="0" borderId="18" xfId="1" applyFont="1" applyBorder="1" applyAlignment="1">
      <alignment vertical="center"/>
    </xf>
    <xf numFmtId="0" fontId="6" fillId="0" borderId="0" xfId="0" applyFont="1"/>
    <xf numFmtId="0" fontId="0" fillId="0" borderId="2" xfId="0" applyBorder="1"/>
    <xf numFmtId="44" fontId="0" fillId="0" borderId="3" xfId="1" applyFont="1" applyBorder="1" applyProtection="1">
      <protection locked="0"/>
    </xf>
    <xf numFmtId="0" fontId="0" fillId="0" borderId="4" xfId="0" applyBorder="1"/>
    <xf numFmtId="0" fontId="0" fillId="0" borderId="5" xfId="0" applyBorder="1" applyProtection="1">
      <protection locked="0"/>
    </xf>
    <xf numFmtId="44" fontId="0" fillId="0" borderId="6" xfId="1" applyFont="1" applyBorder="1" applyProtection="1">
      <protection locked="0"/>
    </xf>
    <xf numFmtId="0" fontId="0" fillId="0" borderId="24" xfId="0" applyBorder="1" applyAlignment="1">
      <alignment vertical="center"/>
    </xf>
    <xf numFmtId="44" fontId="2" fillId="0" borderId="25" xfId="1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9" fillId="0" borderId="0" xfId="0" applyFont="1"/>
    <xf numFmtId="164" fontId="9" fillId="0" borderId="0" xfId="1" applyNumberFormat="1" applyFont="1"/>
    <xf numFmtId="0" fontId="9" fillId="0" borderId="0" xfId="0" applyFont="1" applyAlignment="1">
      <alignment vertical="top" wrapText="1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top"/>
    </xf>
    <xf numFmtId="0" fontId="6" fillId="0" borderId="2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0" fillId="0" borderId="27" xfId="0" quotePrefix="1" applyBorder="1" applyAlignment="1">
      <alignment vertical="center" wrapText="1"/>
    </xf>
    <xf numFmtId="0" fontId="0" fillId="0" borderId="7" xfId="0" quotePrefix="1" applyBorder="1" applyAlignment="1">
      <alignment vertical="center" wrapText="1"/>
    </xf>
    <xf numFmtId="0" fontId="0" fillId="0" borderId="0" xfId="0" quotePrefix="1" applyBorder="1" applyAlignment="1">
      <alignment vertical="center" wrapText="1"/>
    </xf>
    <xf numFmtId="164" fontId="11" fillId="0" borderId="0" xfId="1" applyNumberFormat="1" applyFont="1" applyAlignment="1">
      <alignment vertical="center"/>
    </xf>
    <xf numFmtId="164" fontId="12" fillId="0" borderId="0" xfId="1" applyNumberFormat="1" applyFont="1" applyAlignment="1">
      <alignment vertical="top"/>
    </xf>
    <xf numFmtId="0" fontId="9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24">
    <dxf>
      <font>
        <b val="0"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9BDC-AD2E-4D02-8E38-3E55CB4FA1E9}">
  <dimension ref="B2:D15"/>
  <sheetViews>
    <sheetView showGridLines="0" workbookViewId="0">
      <selection activeCell="B11" sqref="B11"/>
    </sheetView>
  </sheetViews>
  <sheetFormatPr defaultRowHeight="15" x14ac:dyDescent="0.25"/>
  <cols>
    <col min="1" max="1" width="9.140625" style="2"/>
    <col min="2" max="2" width="79.7109375" style="59" bestFit="1" customWidth="1"/>
    <col min="3" max="3" width="4.7109375" style="2" customWidth="1"/>
    <col min="4" max="4" width="79.7109375" style="59" bestFit="1" customWidth="1"/>
    <col min="5" max="16384" width="9.140625" style="2"/>
  </cols>
  <sheetData>
    <row r="2" spans="2:4" x14ac:dyDescent="0.25">
      <c r="B2" s="61" t="s">
        <v>32</v>
      </c>
      <c r="D2" s="61" t="s">
        <v>37</v>
      </c>
    </row>
    <row r="3" spans="2:4" ht="45" x14ac:dyDescent="0.25">
      <c r="B3" s="62" t="s">
        <v>33</v>
      </c>
      <c r="D3" s="62" t="s">
        <v>38</v>
      </c>
    </row>
    <row r="4" spans="2:4" ht="30" x14ac:dyDescent="0.25">
      <c r="B4" s="62" t="s">
        <v>47</v>
      </c>
      <c r="D4" s="62" t="s">
        <v>41</v>
      </c>
    </row>
    <row r="5" spans="2:4" ht="30" x14ac:dyDescent="0.25">
      <c r="B5" s="63" t="s">
        <v>40</v>
      </c>
      <c r="D5" s="63" t="s">
        <v>42</v>
      </c>
    </row>
    <row r="6" spans="2:4" x14ac:dyDescent="0.25">
      <c r="D6" s="2"/>
    </row>
    <row r="7" spans="2:4" x14ac:dyDescent="0.25">
      <c r="B7" s="61" t="s">
        <v>34</v>
      </c>
      <c r="D7" s="61" t="s">
        <v>43</v>
      </c>
    </row>
    <row r="8" spans="2:4" ht="30" x14ac:dyDescent="0.25">
      <c r="B8" s="62" t="s">
        <v>35</v>
      </c>
      <c r="D8" s="63" t="s">
        <v>44</v>
      </c>
    </row>
    <row r="9" spans="2:4" ht="30" x14ac:dyDescent="0.25">
      <c r="B9" s="62" t="s">
        <v>36</v>
      </c>
      <c r="D9" s="60"/>
    </row>
    <row r="10" spans="2:4" ht="30" x14ac:dyDescent="0.25">
      <c r="B10" s="63" t="s">
        <v>39</v>
      </c>
      <c r="D10" s="61" t="s">
        <v>45</v>
      </c>
    </row>
    <row r="11" spans="2:4" ht="30" x14ac:dyDescent="0.25">
      <c r="D11" s="63" t="s">
        <v>46</v>
      </c>
    </row>
    <row r="12" spans="2:4" x14ac:dyDescent="0.25">
      <c r="B12" s="2"/>
      <c r="D12" s="2"/>
    </row>
    <row r="13" spans="2:4" x14ac:dyDescent="0.25">
      <c r="B13" s="2"/>
      <c r="D13" s="2"/>
    </row>
    <row r="14" spans="2:4" x14ac:dyDescent="0.25">
      <c r="B14" s="2"/>
      <c r="D14" s="64"/>
    </row>
    <row r="15" spans="2:4" x14ac:dyDescent="0.25">
      <c r="B15" s="2"/>
      <c r="D15" s="60"/>
    </row>
  </sheetData>
  <sheetProtection sheet="1" objects="1" scenarios="1" selectLockedCell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70096-8215-4716-B046-1ED7FD974DE9}">
  <dimension ref="B1:L22"/>
  <sheetViews>
    <sheetView showGridLines="0" zoomScaleNormal="100" workbookViewId="0">
      <selection activeCell="H4" sqref="H4"/>
    </sheetView>
  </sheetViews>
  <sheetFormatPr defaultRowHeight="15" x14ac:dyDescent="0.25"/>
  <cols>
    <col min="1" max="1" width="3.5703125" customWidth="1"/>
    <col min="2" max="2" width="3.28515625" customWidth="1"/>
    <col min="3" max="3" width="23.5703125" customWidth="1"/>
    <col min="4" max="4" width="13.140625" style="1" customWidth="1"/>
    <col min="5" max="5" width="4.140625" customWidth="1"/>
    <col min="6" max="6" width="3.28515625" customWidth="1"/>
    <col min="7" max="7" width="23.5703125" customWidth="1"/>
    <col min="8" max="8" width="13.140625" customWidth="1"/>
    <col min="9" max="9" width="4.140625" customWidth="1"/>
    <col min="10" max="10" width="3.28515625" customWidth="1"/>
    <col min="11" max="11" width="23.5703125" customWidth="1"/>
    <col min="12" max="12" width="13.140625" customWidth="1"/>
  </cols>
  <sheetData>
    <row r="1" spans="2:12" ht="15.75" thickBot="1" x14ac:dyDescent="0.3"/>
    <row r="2" spans="2:12" ht="31.5" customHeight="1" x14ac:dyDescent="0.25">
      <c r="B2" s="43" t="s">
        <v>0</v>
      </c>
      <c r="C2" s="44"/>
      <c r="D2" s="45"/>
      <c r="E2" s="29"/>
      <c r="F2" s="43" t="s">
        <v>25</v>
      </c>
      <c r="G2" s="44"/>
      <c r="H2" s="45"/>
      <c r="I2" s="29"/>
      <c r="J2" s="43" t="s">
        <v>22</v>
      </c>
      <c r="K2" s="44"/>
      <c r="L2" s="45"/>
    </row>
    <row r="3" spans="2:12" x14ac:dyDescent="0.25">
      <c r="B3" s="30">
        <v>1</v>
      </c>
      <c r="C3" s="17" t="s">
        <v>7</v>
      </c>
      <c r="D3" s="31">
        <v>2000</v>
      </c>
      <c r="F3" s="30">
        <v>1</v>
      </c>
      <c r="G3" s="17" t="s">
        <v>17</v>
      </c>
      <c r="H3" s="31">
        <v>1500</v>
      </c>
      <c r="J3" s="30">
        <v>1</v>
      </c>
      <c r="K3" s="17" t="s">
        <v>13</v>
      </c>
      <c r="L3" s="31">
        <v>30</v>
      </c>
    </row>
    <row r="4" spans="2:12" x14ac:dyDescent="0.25">
      <c r="B4" s="30">
        <v>2</v>
      </c>
      <c r="C4" s="17" t="s">
        <v>8</v>
      </c>
      <c r="D4" s="31">
        <v>500</v>
      </c>
      <c r="F4" s="30">
        <v>2</v>
      </c>
      <c r="G4" s="17" t="s">
        <v>2</v>
      </c>
      <c r="H4" s="31">
        <v>100</v>
      </c>
      <c r="J4" s="30">
        <v>2</v>
      </c>
      <c r="K4" s="17" t="s">
        <v>20</v>
      </c>
      <c r="L4" s="31">
        <v>50</v>
      </c>
    </row>
    <row r="5" spans="2:12" x14ac:dyDescent="0.25">
      <c r="B5" s="30">
        <v>3</v>
      </c>
      <c r="C5" s="17" t="s">
        <v>9</v>
      </c>
      <c r="D5" s="31">
        <v>200</v>
      </c>
      <c r="F5" s="30">
        <v>3</v>
      </c>
      <c r="G5" s="17" t="s">
        <v>4</v>
      </c>
      <c r="H5" s="31">
        <v>200</v>
      </c>
      <c r="J5" s="30">
        <v>3</v>
      </c>
      <c r="K5" s="17" t="s">
        <v>14</v>
      </c>
      <c r="L5" s="31">
        <v>150</v>
      </c>
    </row>
    <row r="6" spans="2:12" x14ac:dyDescent="0.25">
      <c r="B6" s="30">
        <v>4</v>
      </c>
      <c r="C6" s="17" t="s">
        <v>31</v>
      </c>
      <c r="D6" s="31">
        <v>400</v>
      </c>
      <c r="F6" s="30">
        <v>4</v>
      </c>
      <c r="G6" s="17" t="s">
        <v>3</v>
      </c>
      <c r="H6" s="31">
        <v>100</v>
      </c>
      <c r="J6" s="30">
        <v>4</v>
      </c>
      <c r="K6" s="17" t="s">
        <v>12</v>
      </c>
      <c r="L6" s="31">
        <v>450</v>
      </c>
    </row>
    <row r="7" spans="2:12" x14ac:dyDescent="0.25">
      <c r="B7" s="30">
        <v>5</v>
      </c>
      <c r="C7" s="17"/>
      <c r="D7" s="31"/>
      <c r="F7" s="30">
        <v>5</v>
      </c>
      <c r="G7" s="17" t="s">
        <v>21</v>
      </c>
      <c r="H7" s="31">
        <v>200</v>
      </c>
      <c r="J7" s="30">
        <v>5</v>
      </c>
      <c r="K7" s="17"/>
      <c r="L7" s="31"/>
    </row>
    <row r="8" spans="2:12" x14ac:dyDescent="0.25">
      <c r="B8" s="30">
        <v>6</v>
      </c>
      <c r="C8" s="17"/>
      <c r="D8" s="31"/>
      <c r="F8" s="30">
        <v>6</v>
      </c>
      <c r="G8" s="17" t="s">
        <v>1</v>
      </c>
      <c r="H8" s="31">
        <v>100</v>
      </c>
      <c r="J8" s="30">
        <v>6</v>
      </c>
      <c r="K8" s="17"/>
      <c r="L8" s="31"/>
    </row>
    <row r="9" spans="2:12" x14ac:dyDescent="0.25">
      <c r="B9" s="30">
        <v>7</v>
      </c>
      <c r="C9" s="17"/>
      <c r="D9" s="31"/>
      <c r="F9" s="30">
        <v>7</v>
      </c>
      <c r="G9" s="17" t="s">
        <v>15</v>
      </c>
      <c r="H9" s="31">
        <v>100</v>
      </c>
      <c r="J9" s="30">
        <v>7</v>
      </c>
      <c r="K9" s="17"/>
      <c r="L9" s="31"/>
    </row>
    <row r="10" spans="2:12" x14ac:dyDescent="0.25">
      <c r="B10" s="30">
        <v>8</v>
      </c>
      <c r="C10" s="17"/>
      <c r="D10" s="31"/>
      <c r="F10" s="30">
        <v>8</v>
      </c>
      <c r="G10" s="17" t="s">
        <v>5</v>
      </c>
      <c r="H10" s="31">
        <v>400</v>
      </c>
      <c r="J10" s="30">
        <v>8</v>
      </c>
      <c r="K10" s="17"/>
      <c r="L10" s="31"/>
    </row>
    <row r="11" spans="2:12" x14ac:dyDescent="0.25">
      <c r="B11" s="30">
        <v>9</v>
      </c>
      <c r="C11" s="17"/>
      <c r="D11" s="31"/>
      <c r="F11" s="30">
        <v>9</v>
      </c>
      <c r="G11" s="17" t="s">
        <v>6</v>
      </c>
      <c r="H11" s="31">
        <v>200</v>
      </c>
      <c r="J11" s="30">
        <v>9</v>
      </c>
      <c r="K11" s="17"/>
      <c r="L11" s="31"/>
    </row>
    <row r="12" spans="2:12" x14ac:dyDescent="0.25">
      <c r="B12" s="30">
        <v>10</v>
      </c>
      <c r="C12" s="17"/>
      <c r="D12" s="31"/>
      <c r="F12" s="30">
        <v>10</v>
      </c>
      <c r="G12" s="17" t="s">
        <v>29</v>
      </c>
      <c r="H12" s="31">
        <v>250</v>
      </c>
      <c r="J12" s="30">
        <v>10</v>
      </c>
      <c r="K12" s="17"/>
      <c r="L12" s="31"/>
    </row>
    <row r="13" spans="2:12" x14ac:dyDescent="0.25">
      <c r="B13" s="30">
        <v>11</v>
      </c>
      <c r="C13" s="17"/>
      <c r="D13" s="31"/>
      <c r="F13" s="30">
        <v>11</v>
      </c>
      <c r="G13" s="17" t="s">
        <v>30</v>
      </c>
      <c r="H13" s="31">
        <v>50</v>
      </c>
      <c r="J13" s="30">
        <v>11</v>
      </c>
      <c r="K13" s="17"/>
      <c r="L13" s="31"/>
    </row>
    <row r="14" spans="2:12" x14ac:dyDescent="0.25">
      <c r="B14" s="30">
        <v>12</v>
      </c>
      <c r="C14" s="17"/>
      <c r="D14" s="31"/>
      <c r="F14" s="30">
        <v>12</v>
      </c>
      <c r="G14" s="17"/>
      <c r="H14" s="31"/>
      <c r="J14" s="30">
        <v>12</v>
      </c>
      <c r="K14" s="17"/>
      <c r="L14" s="31"/>
    </row>
    <row r="15" spans="2:12" x14ac:dyDescent="0.25">
      <c r="B15" s="30">
        <v>13</v>
      </c>
      <c r="C15" s="17"/>
      <c r="D15" s="31"/>
      <c r="F15" s="30">
        <v>13</v>
      </c>
      <c r="G15" s="17"/>
      <c r="H15" s="31"/>
      <c r="J15" s="30">
        <v>13</v>
      </c>
      <c r="K15" s="17"/>
      <c r="L15" s="31"/>
    </row>
    <row r="16" spans="2:12" x14ac:dyDescent="0.25">
      <c r="B16" s="30">
        <v>14</v>
      </c>
      <c r="C16" s="17"/>
      <c r="D16" s="31"/>
      <c r="F16" s="30">
        <v>14</v>
      </c>
      <c r="G16" s="17"/>
      <c r="H16" s="31"/>
      <c r="J16" s="30">
        <v>14</v>
      </c>
      <c r="K16" s="17"/>
      <c r="L16" s="31"/>
    </row>
    <row r="17" spans="2:12" x14ac:dyDescent="0.25">
      <c r="B17" s="30">
        <v>15</v>
      </c>
      <c r="C17" s="17"/>
      <c r="D17" s="31"/>
      <c r="F17" s="30">
        <v>15</v>
      </c>
      <c r="G17" s="17"/>
      <c r="H17" s="31"/>
      <c r="J17" s="30">
        <v>15</v>
      </c>
      <c r="K17" s="17"/>
      <c r="L17" s="31"/>
    </row>
    <row r="18" spans="2:12" x14ac:dyDescent="0.25">
      <c r="B18" s="30">
        <v>16</v>
      </c>
      <c r="C18" s="17"/>
      <c r="D18" s="31"/>
      <c r="F18" s="30">
        <v>16</v>
      </c>
      <c r="G18" s="17"/>
      <c r="H18" s="31"/>
      <c r="J18" s="30">
        <v>16</v>
      </c>
      <c r="K18" s="17"/>
      <c r="L18" s="31"/>
    </row>
    <row r="19" spans="2:12" x14ac:dyDescent="0.25">
      <c r="B19" s="30">
        <v>17</v>
      </c>
      <c r="C19" s="17"/>
      <c r="D19" s="31"/>
      <c r="F19" s="30">
        <v>17</v>
      </c>
      <c r="G19" s="17"/>
      <c r="H19" s="31"/>
      <c r="J19" s="30">
        <v>17</v>
      </c>
      <c r="K19" s="17"/>
      <c r="L19" s="31"/>
    </row>
    <row r="20" spans="2:12" x14ac:dyDescent="0.25">
      <c r="B20" s="30">
        <v>18</v>
      </c>
      <c r="C20" s="17"/>
      <c r="D20" s="31"/>
      <c r="F20" s="30">
        <v>18</v>
      </c>
      <c r="G20" s="17"/>
      <c r="H20" s="31"/>
      <c r="J20" s="30">
        <v>18</v>
      </c>
      <c r="K20" s="17"/>
      <c r="L20" s="31"/>
    </row>
    <row r="21" spans="2:12" x14ac:dyDescent="0.25">
      <c r="B21" s="30">
        <v>19</v>
      </c>
      <c r="C21" s="17"/>
      <c r="D21" s="31"/>
      <c r="F21" s="30">
        <v>19</v>
      </c>
      <c r="G21" s="17"/>
      <c r="H21" s="31"/>
      <c r="J21" s="30">
        <v>19</v>
      </c>
      <c r="K21" s="17"/>
      <c r="L21" s="31"/>
    </row>
    <row r="22" spans="2:12" ht="15.75" thickBot="1" x14ac:dyDescent="0.3">
      <c r="B22" s="32">
        <v>20</v>
      </c>
      <c r="C22" s="33"/>
      <c r="D22" s="34"/>
      <c r="F22" s="32">
        <v>20</v>
      </c>
      <c r="G22" s="33"/>
      <c r="H22" s="34"/>
      <c r="J22" s="32">
        <v>20</v>
      </c>
      <c r="K22" s="33"/>
      <c r="L22" s="34"/>
    </row>
  </sheetData>
  <sheetProtection sheet="1" objects="1" scenarios="1" selectLockedCells="1"/>
  <mergeCells count="3">
    <mergeCell ref="B2:D2"/>
    <mergeCell ref="F2:H2"/>
    <mergeCell ref="J2:L2"/>
  </mergeCells>
  <printOptions horizontalCentered="1"/>
  <pageMargins left="0.25" right="0.25" top="0.75" bottom="0.75" header="0.3" footer="0.3"/>
  <pageSetup orientation="landscape" r:id="rId1"/>
  <headerFooter>
    <oddHeader>&amp;C&amp;"+,Bold"&amp;18INCOME AND EXPENDITURE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AAD3-E179-4882-B455-61C57336C669}">
  <dimension ref="B1:K26"/>
  <sheetViews>
    <sheetView showGridLines="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B11" sqref="B11"/>
    </sheetView>
  </sheetViews>
  <sheetFormatPr defaultRowHeight="15" x14ac:dyDescent="0.25"/>
  <cols>
    <col min="1" max="1" width="3.42578125" style="2" customWidth="1"/>
    <col min="2" max="2" width="25.5703125" style="2" customWidth="1"/>
    <col min="3" max="3" width="14.140625" style="3" customWidth="1"/>
    <col min="4" max="4" width="0.85546875" style="2" customWidth="1"/>
    <col min="5" max="5" width="25.5703125" style="2" customWidth="1"/>
    <col min="6" max="6" width="14.140625" style="3" customWidth="1"/>
    <col min="7" max="7" width="5.42578125" style="2" customWidth="1"/>
    <col min="8" max="8" width="25.5703125" style="2" customWidth="1"/>
    <col min="9" max="9" width="14.140625" style="2" customWidth="1"/>
    <col min="10" max="10" width="9.140625" style="2"/>
    <col min="11" max="11" width="13.140625" style="2" customWidth="1"/>
    <col min="12" max="16384" width="9.140625" style="2"/>
  </cols>
  <sheetData>
    <row r="1" spans="2:11" ht="15.75" thickBot="1" x14ac:dyDescent="0.3">
      <c r="B1" s="49" t="s">
        <v>18</v>
      </c>
      <c r="C1" s="50"/>
      <c r="D1" s="50"/>
      <c r="E1" s="50"/>
      <c r="F1" s="51"/>
      <c r="G1" s="20"/>
      <c r="H1" s="49" t="s">
        <v>19</v>
      </c>
      <c r="I1" s="51"/>
    </row>
    <row r="2" spans="2:11" x14ac:dyDescent="0.25">
      <c r="B2" s="23" t="s">
        <v>16</v>
      </c>
      <c r="C2" s="24">
        <f>SUM(C7:C26)</f>
        <v>3100</v>
      </c>
      <c r="D2" s="25"/>
      <c r="E2" s="25" t="s">
        <v>24</v>
      </c>
      <c r="F2" s="26">
        <f>SUM(F7:F26)</f>
        <v>2900</v>
      </c>
      <c r="G2" s="21"/>
      <c r="H2" s="23" t="s">
        <v>23</v>
      </c>
      <c r="I2" s="26">
        <f>SUM(I7:I26)</f>
        <v>680</v>
      </c>
    </row>
    <row r="3" spans="2:11" ht="3.75" customHeight="1" x14ac:dyDescent="0.25">
      <c r="B3" s="23"/>
      <c r="C3" s="24"/>
      <c r="D3" s="25"/>
      <c r="E3" s="25"/>
      <c r="F3" s="26"/>
      <c r="G3" s="21"/>
      <c r="H3" s="23"/>
      <c r="I3" s="26"/>
    </row>
    <row r="4" spans="2:11" x14ac:dyDescent="0.25">
      <c r="B4" s="23"/>
      <c r="C4" s="27"/>
      <c r="D4" s="25"/>
      <c r="E4" s="54" t="str">
        <f>IF(F4&gt;0, "Available for Optional Bills", "Exceeded Available Funds by")</f>
        <v>Available for Optional Bills</v>
      </c>
      <c r="F4" s="28">
        <f>C2-F2</f>
        <v>200</v>
      </c>
      <c r="G4" s="21"/>
      <c r="H4" s="56" t="str">
        <f>IF(I4&gt;0, "Still available for Optional Bills", " I can afford the optional bills listed below")</f>
        <v xml:space="preserve"> I can afford the optional bills listed below</v>
      </c>
      <c r="I4" s="28">
        <f>F4-I2</f>
        <v>-480</v>
      </c>
    </row>
    <row r="5" spans="2:11" ht="26.25" customHeight="1" thickBot="1" x14ac:dyDescent="0.3">
      <c r="B5" s="23"/>
      <c r="C5" s="27"/>
      <c r="D5" s="25"/>
      <c r="E5" s="55"/>
      <c r="F5" s="28"/>
      <c r="G5" s="21"/>
      <c r="H5" s="57"/>
      <c r="I5" s="28"/>
    </row>
    <row r="6" spans="2:11" ht="15.75" thickBot="1" x14ac:dyDescent="0.3">
      <c r="B6" s="46" t="s">
        <v>10</v>
      </c>
      <c r="C6" s="47"/>
      <c r="D6" s="4"/>
      <c r="E6" s="47" t="s">
        <v>11</v>
      </c>
      <c r="F6" s="48"/>
      <c r="G6" s="21"/>
      <c r="H6" s="52" t="s">
        <v>11</v>
      </c>
      <c r="I6" s="53"/>
    </row>
    <row r="7" spans="2:11" x14ac:dyDescent="0.25">
      <c r="B7" s="5" t="str">
        <f>'Income and Expenditure'!C3</f>
        <v>Salary</v>
      </c>
      <c r="C7" s="6">
        <f>'Income and Expenditure'!D3</f>
        <v>2000</v>
      </c>
      <c r="D7" s="7"/>
      <c r="E7" s="8" t="str">
        <f>'Income and Expenditure'!G3</f>
        <v>Rent</v>
      </c>
      <c r="F7" s="11">
        <f>'Income and Expenditure'!H3</f>
        <v>1500</v>
      </c>
      <c r="G7" s="21"/>
      <c r="H7" s="35" t="str">
        <f>'Income and Expenditure'!K3</f>
        <v>Subscriptions</v>
      </c>
      <c r="I7" s="36">
        <f>'Income and Expenditure'!L3</f>
        <v>30</v>
      </c>
      <c r="K7" s="37">
        <f>I7</f>
        <v>30</v>
      </c>
    </row>
    <row r="8" spans="2:11" x14ac:dyDescent="0.25">
      <c r="B8" s="5" t="str">
        <f>'Income and Expenditure'!C4</f>
        <v>Stipends</v>
      </c>
      <c r="C8" s="9">
        <f>'Income and Expenditure'!D4</f>
        <v>500</v>
      </c>
      <c r="D8" s="10"/>
      <c r="E8" s="8" t="str">
        <f>'Income and Expenditure'!G4</f>
        <v>Electricity</v>
      </c>
      <c r="F8" s="11">
        <f>'Income and Expenditure'!H4</f>
        <v>100</v>
      </c>
      <c r="G8" s="21"/>
      <c r="H8" s="5" t="str">
        <f>'Income and Expenditure'!K4</f>
        <v>Gym membership</v>
      </c>
      <c r="I8" s="11">
        <f>'Income and Expenditure'!L4</f>
        <v>50</v>
      </c>
      <c r="K8" s="37">
        <f>K7+I8</f>
        <v>80</v>
      </c>
    </row>
    <row r="9" spans="2:11" x14ac:dyDescent="0.25">
      <c r="B9" s="5" t="str">
        <f>'Income and Expenditure'!C5</f>
        <v>Investments</v>
      </c>
      <c r="C9" s="9">
        <f>'Income and Expenditure'!D5</f>
        <v>200</v>
      </c>
      <c r="D9" s="10"/>
      <c r="E9" s="8" t="str">
        <f>'Income and Expenditure'!G5</f>
        <v>Gas</v>
      </c>
      <c r="F9" s="11">
        <f>'Income and Expenditure'!H5</f>
        <v>200</v>
      </c>
      <c r="G9" s="21"/>
      <c r="H9" s="5" t="str">
        <f>'Income and Expenditure'!K5</f>
        <v>Cable</v>
      </c>
      <c r="I9" s="11">
        <f>'Income and Expenditure'!L5</f>
        <v>150</v>
      </c>
      <c r="K9" s="37">
        <f>K8+I9</f>
        <v>230</v>
      </c>
    </row>
    <row r="10" spans="2:11" x14ac:dyDescent="0.25">
      <c r="B10" s="5" t="str">
        <f>'Income and Expenditure'!C6</f>
        <v>Allowance</v>
      </c>
      <c r="C10" s="19">
        <f>'Income and Expenditure'!D6</f>
        <v>400</v>
      </c>
      <c r="D10" s="10"/>
      <c r="E10" s="8" t="str">
        <f>'Income and Expenditure'!G6</f>
        <v>Water</v>
      </c>
      <c r="F10" s="11">
        <f>'Income and Expenditure'!H6</f>
        <v>100</v>
      </c>
      <c r="G10" s="21"/>
      <c r="H10" s="5" t="str">
        <f>'Income and Expenditure'!K6</f>
        <v>Miscellaneous</v>
      </c>
      <c r="I10" s="11">
        <f>'Income and Expenditure'!L6</f>
        <v>450</v>
      </c>
      <c r="K10" s="37">
        <f t="shared" ref="K10:K26" si="0">K9+I10</f>
        <v>680</v>
      </c>
    </row>
    <row r="11" spans="2:11" x14ac:dyDescent="0.25">
      <c r="B11" s="5">
        <f>'Income and Expenditure'!C7</f>
        <v>0</v>
      </c>
      <c r="C11" s="19">
        <f>'Income and Expenditure'!D7</f>
        <v>0</v>
      </c>
      <c r="D11" s="10"/>
      <c r="E11" s="8" t="str">
        <f>'Income and Expenditure'!G9</f>
        <v>Internet</v>
      </c>
      <c r="F11" s="11">
        <f>'Income and Expenditure'!H9</f>
        <v>100</v>
      </c>
      <c r="G11" s="21"/>
      <c r="H11" s="5">
        <f>'Income and Expenditure'!K7</f>
        <v>0</v>
      </c>
      <c r="I11" s="11">
        <f>'Income and Expenditure'!L7</f>
        <v>0</v>
      </c>
      <c r="K11" s="37">
        <f t="shared" si="0"/>
        <v>680</v>
      </c>
    </row>
    <row r="12" spans="2:11" x14ac:dyDescent="0.25">
      <c r="B12" s="5">
        <f>'Income and Expenditure'!C8</f>
        <v>0</v>
      </c>
      <c r="C12" s="19">
        <f>'Income and Expenditure'!D8</f>
        <v>0</v>
      </c>
      <c r="D12" s="10"/>
      <c r="E12" s="8" t="str">
        <f>'Income and Expenditure'!G10</f>
        <v>Car note</v>
      </c>
      <c r="F12" s="11">
        <f>'Income and Expenditure'!H10</f>
        <v>400</v>
      </c>
      <c r="G12" s="21"/>
      <c r="H12" s="5">
        <f>'Income and Expenditure'!K8</f>
        <v>0</v>
      </c>
      <c r="I12" s="11">
        <f>'Income and Expenditure'!L8</f>
        <v>0</v>
      </c>
      <c r="K12" s="37">
        <f t="shared" si="0"/>
        <v>680</v>
      </c>
    </row>
    <row r="13" spans="2:11" x14ac:dyDescent="0.25">
      <c r="B13" s="5">
        <f>'Income and Expenditure'!C9</f>
        <v>0</v>
      </c>
      <c r="C13" s="19">
        <f>'Income and Expenditure'!D9</f>
        <v>0</v>
      </c>
      <c r="D13" s="10"/>
      <c r="E13" s="8" t="str">
        <f>'Income and Expenditure'!G11</f>
        <v>Insurance</v>
      </c>
      <c r="F13" s="11">
        <f>'Income and Expenditure'!H11</f>
        <v>200</v>
      </c>
      <c r="G13" s="21"/>
      <c r="H13" s="5">
        <f>'Income and Expenditure'!K9</f>
        <v>0</v>
      </c>
      <c r="I13" s="11">
        <f>'Income and Expenditure'!L9</f>
        <v>0</v>
      </c>
      <c r="K13" s="37">
        <f t="shared" si="0"/>
        <v>680</v>
      </c>
    </row>
    <row r="14" spans="2:11" x14ac:dyDescent="0.25">
      <c r="B14" s="5">
        <f>'Income and Expenditure'!C10</f>
        <v>0</v>
      </c>
      <c r="C14" s="19">
        <f>'Income and Expenditure'!D10</f>
        <v>0</v>
      </c>
      <c r="D14" s="10"/>
      <c r="E14" s="8" t="str">
        <f>'Income and Expenditure'!G12</f>
        <v>Student Loan</v>
      </c>
      <c r="F14" s="11">
        <f>'Income and Expenditure'!H12</f>
        <v>250</v>
      </c>
      <c r="G14" s="21"/>
      <c r="H14" s="5">
        <f>'Income and Expenditure'!K10</f>
        <v>0</v>
      </c>
      <c r="I14" s="11">
        <f>'Income and Expenditure'!L10</f>
        <v>0</v>
      </c>
      <c r="K14" s="37">
        <f t="shared" si="0"/>
        <v>680</v>
      </c>
    </row>
    <row r="15" spans="2:11" x14ac:dyDescent="0.25">
      <c r="B15" s="5">
        <f>'Income and Expenditure'!C11</f>
        <v>0</v>
      </c>
      <c r="C15" s="19">
        <f>'Income and Expenditure'!D11</f>
        <v>0</v>
      </c>
      <c r="D15" s="10"/>
      <c r="E15" s="8" t="str">
        <f>'Income and Expenditure'!G13</f>
        <v>Savings</v>
      </c>
      <c r="F15" s="11">
        <f>'Income and Expenditure'!H13</f>
        <v>50</v>
      </c>
      <c r="G15" s="21"/>
      <c r="H15" s="5">
        <f>'Income and Expenditure'!K11</f>
        <v>0</v>
      </c>
      <c r="I15" s="11">
        <f>'Income and Expenditure'!L11</f>
        <v>0</v>
      </c>
      <c r="K15" s="37">
        <f t="shared" si="0"/>
        <v>680</v>
      </c>
    </row>
    <row r="16" spans="2:11" x14ac:dyDescent="0.25">
      <c r="B16" s="5">
        <f>'Income and Expenditure'!C12</f>
        <v>0</v>
      </c>
      <c r="C16" s="19">
        <f>'Income and Expenditure'!D12</f>
        <v>0</v>
      </c>
      <c r="D16" s="10"/>
      <c r="E16" s="8">
        <f>'Income and Expenditure'!G14</f>
        <v>0</v>
      </c>
      <c r="F16" s="11">
        <f>'Income and Expenditure'!H14</f>
        <v>0</v>
      </c>
      <c r="G16" s="21"/>
      <c r="H16" s="5">
        <f>'Income and Expenditure'!K12</f>
        <v>0</v>
      </c>
      <c r="I16" s="11">
        <f>'Income and Expenditure'!L12</f>
        <v>0</v>
      </c>
      <c r="K16" s="37">
        <f t="shared" si="0"/>
        <v>680</v>
      </c>
    </row>
    <row r="17" spans="2:11" x14ac:dyDescent="0.25">
      <c r="B17" s="5">
        <f>'Income and Expenditure'!C13</f>
        <v>0</v>
      </c>
      <c r="C17" s="19">
        <f>'Income and Expenditure'!D13</f>
        <v>0</v>
      </c>
      <c r="D17" s="10"/>
      <c r="E17" s="8">
        <f>'Income and Expenditure'!G15</f>
        <v>0</v>
      </c>
      <c r="F17" s="11">
        <f>'Income and Expenditure'!H15</f>
        <v>0</v>
      </c>
      <c r="G17" s="21"/>
      <c r="H17" s="5">
        <f>'Income and Expenditure'!K13</f>
        <v>0</v>
      </c>
      <c r="I17" s="11">
        <f>'Income and Expenditure'!L13</f>
        <v>0</v>
      </c>
      <c r="K17" s="37">
        <f t="shared" si="0"/>
        <v>680</v>
      </c>
    </row>
    <row r="18" spans="2:11" x14ac:dyDescent="0.25">
      <c r="B18" s="5">
        <f>'Income and Expenditure'!C14</f>
        <v>0</v>
      </c>
      <c r="C18" s="19">
        <f>'Income and Expenditure'!D14</f>
        <v>0</v>
      </c>
      <c r="D18" s="10"/>
      <c r="E18" s="8">
        <f>'Income and Expenditure'!G16</f>
        <v>0</v>
      </c>
      <c r="F18" s="11">
        <f>'Income and Expenditure'!H16</f>
        <v>0</v>
      </c>
      <c r="G18" s="21"/>
      <c r="H18" s="5">
        <f>'Income and Expenditure'!K14</f>
        <v>0</v>
      </c>
      <c r="I18" s="11">
        <f>'Income and Expenditure'!L14</f>
        <v>0</v>
      </c>
      <c r="K18" s="37">
        <f t="shared" si="0"/>
        <v>680</v>
      </c>
    </row>
    <row r="19" spans="2:11" x14ac:dyDescent="0.25">
      <c r="B19" s="5">
        <f>'Income and Expenditure'!C15</f>
        <v>0</v>
      </c>
      <c r="C19" s="19">
        <f>'Income and Expenditure'!D15</f>
        <v>0</v>
      </c>
      <c r="D19" s="10"/>
      <c r="E19" s="8">
        <f>'Income and Expenditure'!G17</f>
        <v>0</v>
      </c>
      <c r="F19" s="11">
        <f>'Income and Expenditure'!H17</f>
        <v>0</v>
      </c>
      <c r="G19" s="21"/>
      <c r="H19" s="5">
        <f>'Income and Expenditure'!K15</f>
        <v>0</v>
      </c>
      <c r="I19" s="11">
        <f>'Income and Expenditure'!L15</f>
        <v>0</v>
      </c>
      <c r="K19" s="37">
        <f t="shared" si="0"/>
        <v>680</v>
      </c>
    </row>
    <row r="20" spans="2:11" x14ac:dyDescent="0.25">
      <c r="B20" s="5">
        <f>'Income and Expenditure'!C16</f>
        <v>0</v>
      </c>
      <c r="C20" s="19">
        <f>'Income and Expenditure'!D16</f>
        <v>0</v>
      </c>
      <c r="D20" s="10"/>
      <c r="E20" s="8">
        <f>'Income and Expenditure'!G16</f>
        <v>0</v>
      </c>
      <c r="F20" s="11">
        <f>'Income and Expenditure'!H16</f>
        <v>0</v>
      </c>
      <c r="G20" s="21"/>
      <c r="H20" s="5">
        <f>'Income and Expenditure'!K16</f>
        <v>0</v>
      </c>
      <c r="I20" s="11">
        <f>'Income and Expenditure'!L16</f>
        <v>0</v>
      </c>
      <c r="K20" s="37">
        <f t="shared" si="0"/>
        <v>680</v>
      </c>
    </row>
    <row r="21" spans="2:11" x14ac:dyDescent="0.25">
      <c r="B21" s="5">
        <f>'Income and Expenditure'!C17</f>
        <v>0</v>
      </c>
      <c r="C21" s="19">
        <f>'Income and Expenditure'!D17</f>
        <v>0</v>
      </c>
      <c r="D21" s="10"/>
      <c r="E21" s="8">
        <f>'Income and Expenditure'!G17</f>
        <v>0</v>
      </c>
      <c r="F21" s="11">
        <f>'Income and Expenditure'!H17</f>
        <v>0</v>
      </c>
      <c r="G21" s="21"/>
      <c r="H21" s="5">
        <f>'Income and Expenditure'!K17</f>
        <v>0</v>
      </c>
      <c r="I21" s="11">
        <f>'Income and Expenditure'!L17</f>
        <v>0</v>
      </c>
      <c r="K21" s="37">
        <f t="shared" si="0"/>
        <v>680</v>
      </c>
    </row>
    <row r="22" spans="2:11" x14ac:dyDescent="0.25">
      <c r="B22" s="5">
        <f>'Income and Expenditure'!C18</f>
        <v>0</v>
      </c>
      <c r="C22" s="19">
        <f>'Income and Expenditure'!D18</f>
        <v>0</v>
      </c>
      <c r="D22" s="10"/>
      <c r="E22" s="8">
        <f>'Income and Expenditure'!G18</f>
        <v>0</v>
      </c>
      <c r="F22" s="11">
        <f>'Income and Expenditure'!H18</f>
        <v>0</v>
      </c>
      <c r="G22" s="21"/>
      <c r="H22" s="5">
        <f>'Income and Expenditure'!K18</f>
        <v>0</v>
      </c>
      <c r="I22" s="11">
        <f>'Income and Expenditure'!L18</f>
        <v>0</v>
      </c>
      <c r="K22" s="37">
        <f t="shared" si="0"/>
        <v>680</v>
      </c>
    </row>
    <row r="23" spans="2:11" x14ac:dyDescent="0.25">
      <c r="B23" s="5">
        <f>'Income and Expenditure'!C19</f>
        <v>0</v>
      </c>
      <c r="C23" s="19">
        <f>'Income and Expenditure'!D19</f>
        <v>0</v>
      </c>
      <c r="D23" s="10"/>
      <c r="E23" s="8">
        <f>'Income and Expenditure'!G19</f>
        <v>0</v>
      </c>
      <c r="F23" s="11">
        <f>'Income and Expenditure'!H19</f>
        <v>0</v>
      </c>
      <c r="G23" s="21"/>
      <c r="H23" s="5">
        <f>'Income and Expenditure'!K19</f>
        <v>0</v>
      </c>
      <c r="I23" s="11">
        <f>'Income and Expenditure'!L19</f>
        <v>0</v>
      </c>
      <c r="K23" s="37">
        <f t="shared" si="0"/>
        <v>680</v>
      </c>
    </row>
    <row r="24" spans="2:11" x14ac:dyDescent="0.25">
      <c r="B24" s="5">
        <f>'Income and Expenditure'!C20</f>
        <v>0</v>
      </c>
      <c r="C24" s="19">
        <f>'Income and Expenditure'!D20</f>
        <v>0</v>
      </c>
      <c r="D24" s="10"/>
      <c r="E24" s="8">
        <f>'Income and Expenditure'!G20</f>
        <v>0</v>
      </c>
      <c r="F24" s="11">
        <f>'Income and Expenditure'!H20</f>
        <v>0</v>
      </c>
      <c r="G24" s="21"/>
      <c r="H24" s="5">
        <f>'Income and Expenditure'!K20</f>
        <v>0</v>
      </c>
      <c r="I24" s="11">
        <f>'Income and Expenditure'!L20</f>
        <v>0</v>
      </c>
      <c r="K24" s="37">
        <f t="shared" si="0"/>
        <v>680</v>
      </c>
    </row>
    <row r="25" spans="2:11" x14ac:dyDescent="0.25">
      <c r="B25" s="5">
        <f>'Income and Expenditure'!C21</f>
        <v>0</v>
      </c>
      <c r="C25" s="19">
        <f>'Income and Expenditure'!D21</f>
        <v>0</v>
      </c>
      <c r="D25" s="10"/>
      <c r="E25" s="8">
        <f>'Income and Expenditure'!G21</f>
        <v>0</v>
      </c>
      <c r="F25" s="11">
        <f>'Income and Expenditure'!H21</f>
        <v>0</v>
      </c>
      <c r="G25" s="21"/>
      <c r="H25" s="5">
        <f>'Income and Expenditure'!K21</f>
        <v>0</v>
      </c>
      <c r="I25" s="11">
        <f>'Income and Expenditure'!L21</f>
        <v>0</v>
      </c>
      <c r="K25" s="37">
        <f t="shared" si="0"/>
        <v>680</v>
      </c>
    </row>
    <row r="26" spans="2:11" ht="15.75" thickBot="1" x14ac:dyDescent="0.3">
      <c r="B26" s="12">
        <f>'Income and Expenditure'!C22</f>
        <v>0</v>
      </c>
      <c r="C26" s="18">
        <f>'Income and Expenditure'!D22</f>
        <v>0</v>
      </c>
      <c r="D26" s="13"/>
      <c r="E26" s="14">
        <f>'Income and Expenditure'!G22</f>
        <v>0</v>
      </c>
      <c r="F26" s="16">
        <f>'Income and Expenditure'!H22</f>
        <v>0</v>
      </c>
      <c r="G26" s="22"/>
      <c r="H26" s="12">
        <f>'Income and Expenditure'!K22</f>
        <v>0</v>
      </c>
      <c r="I26" s="15">
        <f>'Income and Expenditure'!L22</f>
        <v>0</v>
      </c>
      <c r="K26" s="37">
        <f t="shared" si="0"/>
        <v>680</v>
      </c>
    </row>
  </sheetData>
  <sheetProtection sheet="1" objects="1" scenarios="1" selectLockedCells="1"/>
  <mergeCells count="7">
    <mergeCell ref="B6:C6"/>
    <mergeCell ref="E6:F6"/>
    <mergeCell ref="B1:F1"/>
    <mergeCell ref="H1:I1"/>
    <mergeCell ref="H6:I6"/>
    <mergeCell ref="E4:E5"/>
    <mergeCell ref="H4:H5"/>
  </mergeCells>
  <conditionalFormatting sqref="B12">
    <cfRule type="cellIs" dxfId="23" priority="27" operator="equal">
      <formula>0</formula>
    </cfRule>
  </conditionalFormatting>
  <conditionalFormatting sqref="B13:B26">
    <cfRule type="cellIs" dxfId="22" priority="26" operator="equal">
      <formula>0</formula>
    </cfRule>
  </conditionalFormatting>
  <conditionalFormatting sqref="B7:B11">
    <cfRule type="cellIs" dxfId="21" priority="25" operator="equal">
      <formula>0</formula>
    </cfRule>
  </conditionalFormatting>
  <conditionalFormatting sqref="F4">
    <cfRule type="cellIs" dxfId="20" priority="24" operator="lessThan">
      <formula>0</formula>
    </cfRule>
  </conditionalFormatting>
  <conditionalFormatting sqref="E7:E26">
    <cfRule type="cellIs" dxfId="19" priority="22" operator="equal">
      <formula>0</formula>
    </cfRule>
  </conditionalFormatting>
  <conditionalFormatting sqref="I4">
    <cfRule type="cellIs" dxfId="18" priority="17" operator="lessThan">
      <formula>0</formula>
    </cfRule>
  </conditionalFormatting>
  <conditionalFormatting sqref="H7:H26">
    <cfRule type="cellIs" dxfId="17" priority="16" operator="equal">
      <formula>0</formula>
    </cfRule>
  </conditionalFormatting>
  <conditionalFormatting sqref="F26">
    <cfRule type="cellIs" dxfId="16" priority="12" operator="lessThanOrEqual">
      <formula>0</formula>
    </cfRule>
  </conditionalFormatting>
  <conditionalFormatting sqref="I7">
    <cfRule type="cellIs" dxfId="15" priority="13" operator="lessThanOrEqual">
      <formula>0</formula>
    </cfRule>
  </conditionalFormatting>
  <conditionalFormatting sqref="C26">
    <cfRule type="cellIs" dxfId="14" priority="11" operator="lessThanOrEqual">
      <formula>0</formula>
    </cfRule>
  </conditionalFormatting>
  <conditionalFormatting sqref="C25">
    <cfRule type="cellIs" dxfId="13" priority="10" operator="lessThanOrEqual">
      <formula>0</formula>
    </cfRule>
  </conditionalFormatting>
  <conditionalFormatting sqref="C10:C23">
    <cfRule type="cellIs" dxfId="12" priority="9" operator="lessThanOrEqual">
      <formula>0</formula>
    </cfRule>
  </conditionalFormatting>
  <conditionalFormatting sqref="C24">
    <cfRule type="cellIs" dxfId="11" priority="8" operator="lessThanOrEqual">
      <formula>0</formula>
    </cfRule>
  </conditionalFormatting>
  <conditionalFormatting sqref="F25">
    <cfRule type="cellIs" dxfId="10" priority="7" operator="lessThanOrEqual">
      <formula>0</formula>
    </cfRule>
  </conditionalFormatting>
  <conditionalFormatting sqref="F10:F24">
    <cfRule type="cellIs" dxfId="9" priority="6" operator="lessThanOrEqual">
      <formula>0</formula>
    </cfRule>
  </conditionalFormatting>
  <conditionalFormatting sqref="H7">
    <cfRule type="expression" dxfId="8" priority="5">
      <formula>K7&gt;$F$4</formula>
    </cfRule>
  </conditionalFormatting>
  <conditionalFormatting sqref="I7">
    <cfRule type="expression" dxfId="7" priority="4">
      <formula>K7&gt;$F$4</formula>
    </cfRule>
  </conditionalFormatting>
  <conditionalFormatting sqref="H8:H26">
    <cfRule type="expression" dxfId="6" priority="3">
      <formula>K8&gt;$F$4</formula>
    </cfRule>
  </conditionalFormatting>
  <conditionalFormatting sqref="I8:I26">
    <cfRule type="cellIs" dxfId="5" priority="2" operator="lessThanOrEqual">
      <formula>0</formula>
    </cfRule>
  </conditionalFormatting>
  <conditionalFormatting sqref="I8:I26">
    <cfRule type="expression" dxfId="4" priority="1">
      <formula>K8&gt;$F$4</formula>
    </cfRule>
  </conditionalFormatting>
  <printOptions horizontalCentered="1"/>
  <pageMargins left="0.5" right="0.5" top="1" bottom="1" header="0.3" footer="0.3"/>
  <pageSetup orientation="landscape" r:id="rId1"/>
  <ignoredErrors>
    <ignoredError sqref="E19:F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8E5A-AE0C-440C-AB67-E0816FDDFD10}">
  <dimension ref="B1:C13"/>
  <sheetViews>
    <sheetView showGridLines="0" tabSelected="1" workbookViewId="0">
      <selection activeCell="B16" sqref="B16"/>
    </sheetView>
  </sheetViews>
  <sheetFormatPr defaultRowHeight="18" x14ac:dyDescent="0.35"/>
  <cols>
    <col min="1" max="1" width="9.140625" style="38"/>
    <col min="2" max="2" width="68.28515625" style="38" bestFit="1" customWidth="1"/>
    <col min="3" max="3" width="17.28515625" style="39" customWidth="1"/>
    <col min="4" max="16384" width="9.140625" style="38"/>
  </cols>
  <sheetData>
    <row r="1" spans="2:3" x14ac:dyDescent="0.35">
      <c r="B1" s="58" t="s">
        <v>26</v>
      </c>
      <c r="C1" s="58"/>
    </row>
    <row r="3" spans="2:3" x14ac:dyDescent="0.35">
      <c r="B3" s="38" t="s">
        <v>27</v>
      </c>
      <c r="C3" s="39">
        <f>Budget!C2</f>
        <v>3100</v>
      </c>
    </row>
    <row r="5" spans="2:3" x14ac:dyDescent="0.35">
      <c r="B5" s="38" t="s">
        <v>28</v>
      </c>
      <c r="C5" s="39">
        <f>Budget!F2</f>
        <v>2900</v>
      </c>
    </row>
    <row r="7" spans="2:3" x14ac:dyDescent="0.35">
      <c r="B7" s="38" t="str">
        <f>IF(C9&gt;0, "I have enough income to pay my must-pay bills", "I do not have enough income to pay my must-pay bills")</f>
        <v>I have enough income to pay my must-pay bills</v>
      </c>
    </row>
    <row r="9" spans="2:3" x14ac:dyDescent="0.35">
      <c r="B9" s="40" t="str">
        <f>IF(C9&lt;0, "I do not have enough income to cover my must-pay bills", "This is what I have available to pay optional bills:")</f>
        <v>This is what I have available to pay optional bills:</v>
      </c>
      <c r="C9" s="65">
        <f>C3-C5</f>
        <v>200</v>
      </c>
    </row>
    <row r="10" spans="2:3" x14ac:dyDescent="0.35">
      <c r="B10" s="40"/>
      <c r="C10" s="42"/>
    </row>
    <row r="11" spans="2:3" x14ac:dyDescent="0.35">
      <c r="B11" s="40" t="s">
        <v>48</v>
      </c>
      <c r="C11" s="66">
        <f>Budget!I2</f>
        <v>680</v>
      </c>
    </row>
    <row r="12" spans="2:3" ht="12" customHeight="1" x14ac:dyDescent="0.35">
      <c r="B12" s="40"/>
      <c r="C12" s="42"/>
    </row>
    <row r="13" spans="2:3" ht="36" x14ac:dyDescent="0.35">
      <c r="B13" s="67" t="str">
        <f>IF(C13&lt;0, "***I can only afford to pay the optional bills shown on the Budget tab***", "*** I can still afford to put this amount towards additional savings or investments***")</f>
        <v>***I can only afford to pay the optional bills shown on the Budget tab***</v>
      </c>
      <c r="C13" s="41">
        <f>Budget!I4</f>
        <v>-480</v>
      </c>
    </row>
  </sheetData>
  <sheetProtection sheet="1" objects="1" scenarios="1" selectLockedCells="1"/>
  <mergeCells count="1">
    <mergeCell ref="B1:C1"/>
  </mergeCells>
  <conditionalFormatting sqref="C9:C12">
    <cfRule type="cellIs" dxfId="3" priority="5" operator="lessThanOrEqual">
      <formula>0</formula>
    </cfRule>
  </conditionalFormatting>
  <conditionalFormatting sqref="C13">
    <cfRule type="cellIs" dxfId="2" priority="4" operator="lessThanOrEqual">
      <formula>0</formula>
    </cfRule>
  </conditionalFormatting>
  <conditionalFormatting sqref="B7">
    <cfRule type="expression" dxfId="1" priority="1">
      <formula>$C$9&lt;0</formula>
    </cfRule>
    <cfRule type="expression" dxfId="0" priority="3">
      <formula>$C$9&gt;0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Read Me First</vt:lpstr>
      <vt:lpstr>Income and Expenditure</vt:lpstr>
      <vt:lpstr>Budget</vt:lpstr>
      <vt:lpstr>Summary</vt:lpstr>
      <vt:lpstr>Budget!Print_Area</vt:lpstr>
      <vt:lpstr>'Income and Expenditure'!Print_Area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O</dc:creator>
  <cp:lastModifiedBy>A4B</cp:lastModifiedBy>
  <cp:lastPrinted>2021-12-20T11:59:40Z</cp:lastPrinted>
  <dcterms:created xsi:type="dcterms:W3CDTF">2021-09-11T17:50:46Z</dcterms:created>
  <dcterms:modified xsi:type="dcterms:W3CDTF">2022-07-24T23:46:24Z</dcterms:modified>
</cp:coreProperties>
</file>